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ughn\Downloads\"/>
    </mc:Choice>
  </mc:AlternateContent>
  <xr:revisionPtr revIDLastSave="0" documentId="8_{0D41F2C6-E1CC-48D6-89D4-AADE49AAAA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1 Mar 2026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5" l="1"/>
  <c r="D18" i="5"/>
  <c r="D12" i="5" l="1"/>
  <c r="D16" i="5"/>
  <c r="A14" i="5"/>
  <c r="A15" i="5" s="1"/>
  <c r="A16" i="5" s="1"/>
  <c r="A17" i="5" s="1"/>
  <c r="A18" i="5" s="1"/>
  <c r="A19" i="5" s="1"/>
  <c r="D8" i="5" l="1"/>
  <c r="D38" i="5" l="1"/>
  <c r="D10" i="5"/>
  <c r="D41" i="5" l="1"/>
  <c r="D42" i="5" l="1"/>
  <c r="D24" i="5" l="1"/>
  <c r="D36" i="5" l="1"/>
  <c r="D25" i="5" l="1"/>
  <c r="D27" i="5" l="1"/>
  <c r="E25" i="5"/>
  <c r="E14" i="5" l="1"/>
  <c r="E18" i="5"/>
  <c r="E15" i="5"/>
  <c r="E19" i="5"/>
  <c r="E17" i="5"/>
  <c r="E24" i="5"/>
  <c r="E27" i="5" s="1"/>
  <c r="E8" i="5"/>
  <c r="E7" i="5"/>
  <c r="E12" i="5"/>
  <c r="E16" i="5"/>
  <c r="E10" i="5"/>
</calcChain>
</file>

<file path=xl/sharedStrings.xml><?xml version="1.0" encoding="utf-8"?>
<sst xmlns="http://schemas.openxmlformats.org/spreadsheetml/2006/main" count="61" uniqueCount="39">
  <si>
    <t>Others</t>
  </si>
  <si>
    <t>SHAREHOLDINGS OF THE TEN LARGEST SHAREHOLDERS</t>
  </si>
  <si>
    <t>SHAREHOLDINGS OF DIRECTORS</t>
  </si>
  <si>
    <t>SHAREHOLDINGS OF EXECUTIVE MANAGEMENT</t>
  </si>
  <si>
    <t>Nil</t>
  </si>
  <si>
    <t xml:space="preserve">Total Issued Shares </t>
  </si>
  <si>
    <t>Matalon, Gary</t>
  </si>
  <si>
    <t>(Highbourne Ltd.- connected company)</t>
  </si>
  <si>
    <t xml:space="preserve"> </t>
  </si>
  <si>
    <t>Jarrett, Zuar</t>
  </si>
  <si>
    <t>Shirley, Stephen</t>
  </si>
  <si>
    <t>Sherwood Holdings Limited</t>
  </si>
  <si>
    <t>Shirley, David</t>
  </si>
  <si>
    <t>David Shirley</t>
  </si>
  <si>
    <t>Stephen Shirley</t>
  </si>
  <si>
    <t>Zuar Jarrett</t>
  </si>
  <si>
    <t>(Shani McGraham-Shirley - connected party)</t>
  </si>
  <si>
    <t>Names</t>
  </si>
  <si>
    <t>Connected Shares</t>
  </si>
  <si>
    <t xml:space="preserve">Personal Shares </t>
  </si>
  <si>
    <t>Marlon Hill</t>
  </si>
  <si>
    <t>Bogdanovich, Joseph</t>
  </si>
  <si>
    <t xml:space="preserve">Gary Matalon </t>
  </si>
  <si>
    <t>Joseph Bogdanovich</t>
  </si>
  <si>
    <t>PERCENTAGE OWNERSHIP</t>
  </si>
  <si>
    <t xml:space="preserve">                                                  Total</t>
  </si>
  <si>
    <t>Prepared by: Donna A. Josephs</t>
  </si>
  <si>
    <t>K.L.E. GROUP LIMITED</t>
  </si>
  <si>
    <t>Steele, Colin</t>
  </si>
  <si>
    <t>Jamaica Properties Limited</t>
  </si>
  <si>
    <t>Stephen Greig</t>
  </si>
  <si>
    <t>(Anna-Kaye Martin-Shirley - connected party)</t>
  </si>
  <si>
    <t>(Shani N. McGraham-Shirley - connected party)</t>
  </si>
  <si>
    <t>Nicholas K. Taylor</t>
  </si>
  <si>
    <t xml:space="preserve">Names </t>
  </si>
  <si>
    <t>XLR8 Financial Limited</t>
  </si>
  <si>
    <t>Pairman, Andrew W. and Paula Pairman</t>
  </si>
  <si>
    <t>AS AT 31 MARCH 2026</t>
  </si>
  <si>
    <t>Dated: 29-Apr-2026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</si>
</sst>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</font>
    <font>
      <i/>
      <sz val="14"/>
      <name val="Arial"/>
      <family val="2"/>
    </font>
    <font>
      <b/>
      <sz val="10"/>
      <name val="Arial"/>
      <family val="2"/>
    </font>
    <font>
      <i/>
      <sz val="13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164" fontId="2" fillId="0" borderId="0" xfId="1" applyNumberFormat="1" applyFont="1" applyFill="1"/>
    <xf numFmtId="15" fontId="5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10" fontId="8" fillId="0" borderId="0" xfId="0" applyNumberFormat="1" applyFont="1"/>
    <xf numFmtId="0" fontId="8" fillId="0" borderId="0" xfId="0" applyFont="1"/>
    <xf numFmtId="0" fontId="9" fillId="0" borderId="0" xfId="0" applyFont="1" applyAlignment="1">
      <alignment vertical="top" wrapText="1"/>
    </xf>
    <xf numFmtId="164" fontId="8" fillId="0" borderId="0" xfId="1" applyNumberFormat="1" applyFont="1"/>
    <xf numFmtId="0" fontId="7" fillId="0" borderId="0" xfId="0" applyFont="1"/>
    <xf numFmtId="164" fontId="7" fillId="0" borderId="0" xfId="1" applyNumberFormat="1" applyFont="1" applyAlignment="1">
      <alignment horizontal="left" wrapText="1"/>
    </xf>
    <xf numFmtId="10" fontId="7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164" fontId="7" fillId="0" borderId="0" xfId="1" applyNumberFormat="1" applyFont="1"/>
    <xf numFmtId="15" fontId="10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1" fillId="0" borderId="0" xfId="0" applyFont="1"/>
    <xf numFmtId="164" fontId="7" fillId="2" borderId="0" xfId="1" applyNumberFormat="1" applyFont="1" applyFill="1" applyAlignment="1">
      <alignment horizontal="center"/>
    </xf>
    <xf numFmtId="0" fontId="11" fillId="0" borderId="0" xfId="0" applyFont="1"/>
    <xf numFmtId="164" fontId="2" fillId="0" borderId="0" xfId="0" applyNumberFormat="1" applyFont="1"/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4" fontId="10" fillId="0" borderId="0" xfId="1" applyNumberFormat="1" applyFont="1"/>
    <xf numFmtId="164" fontId="8" fillId="0" borderId="0" xfId="1" applyNumberFormat="1" applyFont="1" applyFill="1"/>
    <xf numFmtId="15" fontId="8" fillId="0" borderId="0" xfId="0" applyNumberFormat="1" applyFont="1" applyAlignment="1">
      <alignment horizontal="left"/>
    </xf>
    <xf numFmtId="164" fontId="10" fillId="0" borderId="0" xfId="1" applyNumberFormat="1" applyFont="1" applyFill="1"/>
    <xf numFmtId="164" fontId="8" fillId="0" borderId="0" xfId="1" applyNumberFormat="1" applyFont="1" applyFill="1" applyAlignment="1">
      <alignment horizontal="right"/>
    </xf>
    <xf numFmtId="164" fontId="10" fillId="0" borderId="0" xfId="1" applyNumberFormat="1" applyFont="1" applyFill="1" applyAlignment="1">
      <alignment horizontal="right"/>
    </xf>
    <xf numFmtId="164" fontId="8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center" wrapText="1"/>
    </xf>
    <xf numFmtId="0" fontId="8" fillId="3" borderId="0" xfId="0" applyFont="1" applyFill="1" applyAlignment="1">
      <alignment horizontal="center"/>
    </xf>
    <xf numFmtId="10" fontId="8" fillId="3" borderId="0" xfId="0" applyNumberFormat="1" applyFont="1" applyFill="1"/>
    <xf numFmtId="0" fontId="0" fillId="3" borderId="0" xfId="0" applyFill="1"/>
    <xf numFmtId="164" fontId="12" fillId="0" borderId="0" xfId="1" applyNumberFormat="1" applyFont="1" applyFill="1"/>
    <xf numFmtId="9" fontId="8" fillId="0" borderId="0" xfId="2" applyFont="1" applyFill="1"/>
    <xf numFmtId="0" fontId="8" fillId="0" borderId="0" xfId="0" applyFont="1" applyAlignment="1">
      <alignment horizontal="right"/>
    </xf>
    <xf numFmtId="164" fontId="7" fillId="0" borderId="0" xfId="1" applyNumberFormat="1" applyFont="1" applyFill="1"/>
    <xf numFmtId="164" fontId="8" fillId="0" borderId="0" xfId="0" applyNumberFormat="1" applyFont="1" applyAlignment="1">
      <alignment horizontal="center"/>
    </xf>
    <xf numFmtId="15" fontId="1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applyFont="1"/>
    <xf numFmtId="0" fontId="15" fillId="0" borderId="0" xfId="0" applyFont="1"/>
    <xf numFmtId="15" fontId="15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"/>
  <sheetViews>
    <sheetView tabSelected="1" view="pageBreakPreview" zoomScale="110" zoomScaleNormal="110" zoomScaleSheetLayoutView="110" workbookViewId="0">
      <selection activeCell="F90" sqref="F90"/>
    </sheetView>
  </sheetViews>
  <sheetFormatPr defaultRowHeight="13.2" x14ac:dyDescent="0.25"/>
  <cols>
    <col min="1" max="1" width="6" customWidth="1"/>
    <col min="2" max="2" width="70.21875" customWidth="1"/>
    <col min="3" max="3" width="20.21875" customWidth="1"/>
    <col min="4" max="4" width="19.21875" customWidth="1"/>
    <col min="5" max="5" width="18.77734375" customWidth="1"/>
    <col min="6" max="6" width="22.21875" customWidth="1"/>
  </cols>
  <sheetData>
    <row r="1" spans="1:6" ht="17.399999999999999" x14ac:dyDescent="0.3">
      <c r="A1" s="49" t="s">
        <v>27</v>
      </c>
      <c r="B1" s="47"/>
      <c r="C1" s="49"/>
      <c r="D1" s="24"/>
      <c r="E1" s="6"/>
    </row>
    <row r="2" spans="1:6" ht="17.399999999999999" x14ac:dyDescent="0.3">
      <c r="A2" s="47" t="s">
        <v>1</v>
      </c>
      <c r="B2" s="47"/>
      <c r="C2" s="47"/>
      <c r="D2" s="16"/>
      <c r="E2" s="6"/>
    </row>
    <row r="3" spans="1:6" s="35" customFormat="1" ht="17.399999999999999" x14ac:dyDescent="0.3">
      <c r="A3" s="48" t="s">
        <v>37</v>
      </c>
      <c r="B3" s="48"/>
      <c r="C3" s="48"/>
      <c r="D3" s="33"/>
      <c r="E3" s="34"/>
    </row>
    <row r="4" spans="1:6" ht="18" x14ac:dyDescent="0.3">
      <c r="A4" s="7"/>
      <c r="B4" s="8"/>
      <c r="C4" s="9"/>
      <c r="D4" s="9"/>
      <c r="E4" s="6"/>
    </row>
    <row r="5" spans="1:6" s="19" customFormat="1" ht="34.5" customHeight="1" x14ac:dyDescent="0.3">
      <c r="A5" s="7"/>
      <c r="B5" s="10" t="s">
        <v>34</v>
      </c>
      <c r="C5" s="32" t="s">
        <v>18</v>
      </c>
      <c r="D5" s="32" t="s">
        <v>19</v>
      </c>
      <c r="E5" s="12" t="s">
        <v>24</v>
      </c>
    </row>
    <row r="6" spans="1:6" s="19" customFormat="1" ht="15" customHeight="1" x14ac:dyDescent="0.3">
      <c r="A6" s="7"/>
      <c r="B6" s="10"/>
      <c r="C6" s="32"/>
      <c r="D6" s="32"/>
      <c r="E6" s="12"/>
    </row>
    <row r="7" spans="1:6" s="19" customFormat="1" ht="17.399999999999999" x14ac:dyDescent="0.3">
      <c r="A7" s="13">
        <v>1</v>
      </c>
      <c r="B7" s="7" t="s">
        <v>21</v>
      </c>
      <c r="C7" s="9" t="s">
        <v>8</v>
      </c>
      <c r="D7" s="26">
        <v>23168835</v>
      </c>
      <c r="E7" s="6">
        <f>+D7/D27</f>
        <v>0.23168834999999999</v>
      </c>
    </row>
    <row r="8" spans="1:6" s="19" customFormat="1" ht="17.399999999999999" x14ac:dyDescent="0.3">
      <c r="A8" s="13">
        <v>2</v>
      </c>
      <c r="B8" s="7" t="s">
        <v>6</v>
      </c>
      <c r="D8" s="26">
        <f>9295250+4400000+3783783</f>
        <v>17479033</v>
      </c>
      <c r="E8" s="6">
        <f>+D8/D27</f>
        <v>0.17479032999999999</v>
      </c>
      <c r="F8" s="9"/>
    </row>
    <row r="9" spans="1:6" s="19" customFormat="1" ht="18" x14ac:dyDescent="0.35">
      <c r="A9" s="13"/>
      <c r="B9" s="45" t="s">
        <v>7</v>
      </c>
      <c r="C9" s="25">
        <v>1450000</v>
      </c>
      <c r="D9" s="26"/>
      <c r="E9" s="6" t="s">
        <v>8</v>
      </c>
      <c r="F9" s="9"/>
    </row>
    <row r="10" spans="1:6" ht="17.399999999999999" x14ac:dyDescent="0.3">
      <c r="A10" s="13">
        <v>3</v>
      </c>
      <c r="B10" s="7" t="s">
        <v>10</v>
      </c>
      <c r="C10" s="26"/>
      <c r="D10" s="26">
        <f>150000+6761500+3200000</f>
        <v>10111500</v>
      </c>
      <c r="E10" s="37">
        <f>+D10/D27</f>
        <v>0.101115</v>
      </c>
    </row>
    <row r="11" spans="1:6" ht="17.399999999999999" x14ac:dyDescent="0.3">
      <c r="A11" s="13"/>
      <c r="B11" s="46" t="s">
        <v>31</v>
      </c>
      <c r="C11" s="26"/>
      <c r="D11" s="26"/>
      <c r="E11" s="37"/>
    </row>
    <row r="12" spans="1:6" s="19" customFormat="1" ht="22.5" customHeight="1" x14ac:dyDescent="0.3">
      <c r="A12" s="13">
        <v>4</v>
      </c>
      <c r="B12" s="7" t="s">
        <v>12</v>
      </c>
      <c r="D12" s="26">
        <f>6227750+150000+1236210</f>
        <v>7613960</v>
      </c>
      <c r="E12" s="6">
        <f>+D12/D27</f>
        <v>7.6139600000000002E-2</v>
      </c>
      <c r="F12" s="2"/>
    </row>
    <row r="13" spans="1:6" s="19" customFormat="1" ht="22.5" customHeight="1" x14ac:dyDescent="0.35">
      <c r="A13" s="13" t="s">
        <v>8</v>
      </c>
      <c r="B13" s="46" t="s">
        <v>32</v>
      </c>
      <c r="C13" s="28"/>
      <c r="D13" s="26"/>
      <c r="E13" s="6"/>
      <c r="F13" s="2"/>
    </row>
    <row r="14" spans="1:6" s="19" customFormat="1" ht="22.5" customHeight="1" x14ac:dyDescent="0.35">
      <c r="A14" s="13">
        <f>1+A12</f>
        <v>5</v>
      </c>
      <c r="B14" s="7" t="s">
        <v>11</v>
      </c>
      <c r="C14" s="36" t="s">
        <v>8</v>
      </c>
      <c r="D14" s="26">
        <v>6757000</v>
      </c>
      <c r="E14" s="6">
        <f>+D14/D27</f>
        <v>6.7570000000000005E-2</v>
      </c>
      <c r="F14" s="2"/>
    </row>
    <row r="15" spans="1:6" s="19" customFormat="1" ht="22.5" customHeight="1" x14ac:dyDescent="0.35">
      <c r="A15" s="13">
        <f>1+A14</f>
        <v>6</v>
      </c>
      <c r="B15" s="27" t="s">
        <v>35</v>
      </c>
      <c r="C15" s="28"/>
      <c r="D15" s="26">
        <v>4500000</v>
      </c>
      <c r="E15" s="6">
        <f>+D15/D27</f>
        <v>4.4999999999999998E-2</v>
      </c>
      <c r="F15" s="2"/>
    </row>
    <row r="16" spans="1:6" s="19" customFormat="1" ht="22.5" customHeight="1" x14ac:dyDescent="0.35">
      <c r="A16" s="13">
        <f>1+A15</f>
        <v>7</v>
      </c>
      <c r="B16" s="27" t="s">
        <v>9</v>
      </c>
      <c r="C16" s="28"/>
      <c r="D16" s="26">
        <f>3200000+1000000</f>
        <v>4200000</v>
      </c>
      <c r="E16" s="6">
        <f>+D16/D27</f>
        <v>4.2000000000000003E-2</v>
      </c>
      <c r="F16" s="2"/>
    </row>
    <row r="17" spans="1:8" s="19" customFormat="1" ht="22.5" customHeight="1" x14ac:dyDescent="0.35">
      <c r="A17" s="13">
        <f>1+A16</f>
        <v>8</v>
      </c>
      <c r="B17" s="27" t="s">
        <v>28</v>
      </c>
      <c r="C17" s="28"/>
      <c r="D17" s="26">
        <v>3640558</v>
      </c>
      <c r="E17" s="6">
        <f>+D17/D27</f>
        <v>3.640558E-2</v>
      </c>
      <c r="F17" s="2"/>
    </row>
    <row r="18" spans="1:8" s="19" customFormat="1" ht="22.5" customHeight="1" x14ac:dyDescent="0.3">
      <c r="A18" s="13">
        <f t="shared" ref="A18:A19" si="0">1+A17</f>
        <v>9</v>
      </c>
      <c r="B18" s="27" t="s">
        <v>36</v>
      </c>
      <c r="C18" s="26"/>
      <c r="D18" s="26">
        <f>1828762+350000</f>
        <v>2178762</v>
      </c>
      <c r="E18" s="6">
        <f>+D18/D27</f>
        <v>2.1787620000000001E-2</v>
      </c>
      <c r="F18" s="2"/>
    </row>
    <row r="19" spans="1:8" s="19" customFormat="1" ht="21.75" customHeight="1" x14ac:dyDescent="0.3">
      <c r="A19" s="13">
        <f t="shared" si="0"/>
        <v>10</v>
      </c>
      <c r="B19" s="27" t="s">
        <v>29</v>
      </c>
      <c r="C19" s="26"/>
      <c r="D19" s="26">
        <v>2000000</v>
      </c>
      <c r="E19" s="6">
        <f>+D19/D27</f>
        <v>0.02</v>
      </c>
      <c r="F19" s="2"/>
    </row>
    <row r="20" spans="1:8" s="19" customFormat="1" ht="21.75" customHeight="1" x14ac:dyDescent="0.3">
      <c r="A20" s="13"/>
      <c r="B20" s="27"/>
      <c r="C20" s="26"/>
      <c r="D20" s="26"/>
      <c r="E20" s="6"/>
      <c r="F20" s="2"/>
    </row>
    <row r="21" spans="1:8" s="19" customFormat="1" ht="22.5" customHeight="1" x14ac:dyDescent="0.3">
      <c r="A21" s="13"/>
      <c r="B21" s="27"/>
      <c r="C21" s="26"/>
      <c r="D21" s="26"/>
      <c r="E21" s="6"/>
      <c r="F21" s="2"/>
    </row>
    <row r="22" spans="1:8" s="19" customFormat="1" ht="25.5" customHeight="1" x14ac:dyDescent="0.3">
      <c r="A22" s="13" t="s">
        <v>8</v>
      </c>
      <c r="B22" s="7" t="s">
        <v>8</v>
      </c>
      <c r="C22" s="9"/>
      <c r="D22" s="26" t="s">
        <v>8</v>
      </c>
      <c r="E22" s="6" t="s">
        <v>8</v>
      </c>
      <c r="F22" s="2"/>
    </row>
    <row r="23" spans="1:8" s="19" customFormat="1" ht="18" x14ac:dyDescent="0.35">
      <c r="A23" s="16"/>
      <c r="B23" s="15"/>
      <c r="C23" s="14"/>
      <c r="D23" s="39"/>
      <c r="E23" s="6"/>
      <c r="F23" s="2"/>
    </row>
    <row r="24" spans="1:8" s="19" customFormat="1" ht="17.399999999999999" x14ac:dyDescent="0.3">
      <c r="A24" s="16"/>
      <c r="B24" s="41" t="s">
        <v>25</v>
      </c>
      <c r="C24" s="14"/>
      <c r="D24" s="39">
        <f>SUM(D7:D23)</f>
        <v>81649648</v>
      </c>
      <c r="E24" s="6">
        <f>+D24/D27</f>
        <v>0.81649647999999997</v>
      </c>
      <c r="F24" s="2"/>
    </row>
    <row r="25" spans="1:8" ht="17.399999999999999" x14ac:dyDescent="0.3">
      <c r="B25" s="42" t="s">
        <v>0</v>
      </c>
      <c r="D25" s="40">
        <f>+F28-D24</f>
        <v>18350352</v>
      </c>
      <c r="E25" s="6">
        <f>+$D25/$F28</f>
        <v>0.18350352</v>
      </c>
    </row>
    <row r="26" spans="1:8" s="19" customFormat="1" ht="17.399999999999999" x14ac:dyDescent="0.3">
      <c r="A26" s="24"/>
      <c r="B26" s="24"/>
      <c r="C26" s="24"/>
      <c r="D26" s="17"/>
      <c r="E26" s="6"/>
      <c r="F26" s="2"/>
    </row>
    <row r="27" spans="1:8" s="19" customFormat="1" ht="17.399999999999999" x14ac:dyDescent="0.3">
      <c r="A27" s="24"/>
      <c r="B27" s="42" t="s">
        <v>5</v>
      </c>
      <c r="C27" s="24"/>
      <c r="D27" s="18">
        <f>+D25+D24</f>
        <v>100000000</v>
      </c>
      <c r="E27" s="6">
        <f>+E25+E24</f>
        <v>1</v>
      </c>
      <c r="F27" s="2"/>
    </row>
    <row r="28" spans="1:8" s="19" customFormat="1" ht="17.399999999999999" x14ac:dyDescent="0.3">
      <c r="A28" s="24"/>
      <c r="B28" s="24"/>
      <c r="C28" s="24"/>
      <c r="D28" s="24"/>
      <c r="E28" s="6"/>
      <c r="F28" s="20">
        <v>100000000</v>
      </c>
      <c r="G28" s="21"/>
      <c r="H28" s="21"/>
    </row>
    <row r="29" spans="1:8" s="19" customFormat="1" ht="17.399999999999999" x14ac:dyDescent="0.3">
      <c r="A29" s="24"/>
      <c r="B29" s="24"/>
      <c r="C29" s="24"/>
      <c r="D29" s="17"/>
      <c r="E29" s="6"/>
      <c r="F29" s="2"/>
    </row>
    <row r="30" spans="1:8" s="19" customFormat="1" ht="17.399999999999999" x14ac:dyDescent="0.3">
      <c r="A30" s="49" t="s">
        <v>27</v>
      </c>
      <c r="B30" s="47"/>
      <c r="C30" s="49"/>
      <c r="D30" s="18"/>
      <c r="E30" s="6"/>
      <c r="F30" s="2"/>
    </row>
    <row r="31" spans="1:8" s="19" customFormat="1" ht="17.399999999999999" x14ac:dyDescent="0.3">
      <c r="A31" s="47" t="s">
        <v>2</v>
      </c>
      <c r="B31" s="47"/>
      <c r="C31" s="47"/>
      <c r="D31" s="16"/>
      <c r="E31" s="6"/>
      <c r="F31" s="2"/>
    </row>
    <row r="32" spans="1:8" s="19" customFormat="1" ht="17.399999999999999" x14ac:dyDescent="0.3">
      <c r="A32" s="48" t="s">
        <v>37</v>
      </c>
      <c r="B32" s="48"/>
      <c r="C32" s="48"/>
      <c r="D32" s="10"/>
      <c r="E32" s="6"/>
      <c r="F32" s="22"/>
    </row>
    <row r="33" spans="1:6" s="19" customFormat="1" ht="17.399999999999999" x14ac:dyDescent="0.3">
      <c r="A33" s="7"/>
      <c r="B33" s="47"/>
      <c r="C33" s="47"/>
      <c r="D33" s="47"/>
      <c r="E33" s="6"/>
    </row>
    <row r="34" spans="1:6" s="19" customFormat="1" ht="34.799999999999997" x14ac:dyDescent="0.3">
      <c r="A34" s="7"/>
      <c r="B34" s="10" t="s">
        <v>17</v>
      </c>
      <c r="C34" s="32" t="s">
        <v>18</v>
      </c>
      <c r="D34" s="32" t="s">
        <v>19</v>
      </c>
      <c r="E34" s="6"/>
      <c r="F34" s="21"/>
    </row>
    <row r="35" spans="1:6" s="19" customFormat="1" ht="17.399999999999999" x14ac:dyDescent="0.3">
      <c r="A35" s="7"/>
      <c r="B35" s="7"/>
      <c r="C35" s="9"/>
      <c r="D35" s="9"/>
      <c r="E35" s="7"/>
    </row>
    <row r="36" spans="1:6" s="19" customFormat="1" ht="18" customHeight="1" x14ac:dyDescent="0.3">
      <c r="A36" s="13">
        <v>1</v>
      </c>
      <c r="B36" s="7" t="s">
        <v>22</v>
      </c>
      <c r="D36" s="9">
        <f>+D8</f>
        <v>17479033</v>
      </c>
      <c r="E36" s="7"/>
    </row>
    <row r="37" spans="1:6" s="19" customFormat="1" ht="18.75" customHeight="1" x14ac:dyDescent="0.35">
      <c r="A37" s="13"/>
      <c r="B37" s="45" t="s">
        <v>7</v>
      </c>
      <c r="C37" s="25">
        <v>1450000</v>
      </c>
      <c r="D37" s="14"/>
      <c r="E37" s="7"/>
    </row>
    <row r="38" spans="1:6" s="19" customFormat="1" ht="21" customHeight="1" x14ac:dyDescent="0.35">
      <c r="A38" s="13">
        <v>2</v>
      </c>
      <c r="B38" s="27" t="s">
        <v>13</v>
      </c>
      <c r="C38" s="30"/>
      <c r="D38" s="29">
        <f>+D12</f>
        <v>7613960</v>
      </c>
      <c r="E38" s="7"/>
    </row>
    <row r="39" spans="1:6" s="19" customFormat="1" ht="18.75" customHeight="1" x14ac:dyDescent="0.35">
      <c r="A39" s="13"/>
      <c r="B39" s="46" t="s">
        <v>16</v>
      </c>
      <c r="C39" s="28"/>
      <c r="D39" s="26"/>
      <c r="E39" s="7"/>
    </row>
    <row r="40" spans="1:6" s="19" customFormat="1" ht="24" customHeight="1" x14ac:dyDescent="0.3">
      <c r="A40" s="13">
        <v>3</v>
      </c>
      <c r="B40" s="27" t="s">
        <v>23</v>
      </c>
      <c r="C40" s="26"/>
      <c r="D40" s="26">
        <f>+D7</f>
        <v>23168835</v>
      </c>
      <c r="E40" s="7"/>
    </row>
    <row r="41" spans="1:6" s="19" customFormat="1" ht="24" customHeight="1" x14ac:dyDescent="0.3">
      <c r="A41" s="13">
        <v>4</v>
      </c>
      <c r="B41" s="7" t="s">
        <v>15</v>
      </c>
      <c r="C41" s="26"/>
      <c r="D41" s="29">
        <f>+D16</f>
        <v>4200000</v>
      </c>
      <c r="E41" s="7"/>
    </row>
    <row r="42" spans="1:6" s="19" customFormat="1" ht="24" customHeight="1" x14ac:dyDescent="0.3">
      <c r="A42" s="13">
        <v>5</v>
      </c>
      <c r="B42" s="27" t="s">
        <v>14</v>
      </c>
      <c r="C42" s="26"/>
      <c r="D42" s="26">
        <f>+D10</f>
        <v>10111500</v>
      </c>
      <c r="E42" s="7"/>
    </row>
    <row r="43" spans="1:6" s="19" customFormat="1" ht="24" customHeight="1" x14ac:dyDescent="0.3">
      <c r="A43" s="13"/>
      <c r="B43" s="46" t="s">
        <v>31</v>
      </c>
      <c r="C43" s="26"/>
      <c r="D43" s="26"/>
      <c r="E43" s="7"/>
    </row>
    <row r="44" spans="1:6" s="19" customFormat="1" ht="24" customHeight="1" x14ac:dyDescent="0.3">
      <c r="A44" s="13">
        <v>6</v>
      </c>
      <c r="B44" s="7" t="s">
        <v>20</v>
      </c>
      <c r="C44" s="26"/>
      <c r="D44" s="29" t="s">
        <v>4</v>
      </c>
      <c r="E44" s="7"/>
    </row>
    <row r="45" spans="1:6" s="19" customFormat="1" ht="24" customHeight="1" x14ac:dyDescent="0.3">
      <c r="A45" s="13"/>
      <c r="B45" s="7"/>
      <c r="C45" s="9"/>
      <c r="D45" s="31"/>
      <c r="E45" s="7"/>
    </row>
    <row r="46" spans="1:6" s="19" customFormat="1" ht="24" customHeight="1" x14ac:dyDescent="0.3">
      <c r="A46" s="13"/>
      <c r="C46" s="9"/>
      <c r="D46" s="29"/>
      <c r="E46" s="7"/>
    </row>
    <row r="47" spans="1:6" s="19" customFormat="1" ht="21.75" customHeight="1" x14ac:dyDescent="0.3">
      <c r="A47" s="13" t="s">
        <v>8</v>
      </c>
      <c r="B47" s="7" t="s">
        <v>8</v>
      </c>
      <c r="C47" s="9"/>
      <c r="D47" s="31" t="s">
        <v>8</v>
      </c>
      <c r="E47" s="7"/>
    </row>
    <row r="48" spans="1:6" s="19" customFormat="1" ht="25.5" customHeight="1" x14ac:dyDescent="0.3">
      <c r="A48" s="49" t="s">
        <v>27</v>
      </c>
      <c r="B48" s="47"/>
      <c r="C48" s="49"/>
      <c r="D48" s="7"/>
      <c r="E48" s="7"/>
    </row>
    <row r="49" spans="1:5" s="19" customFormat="1" ht="21.75" customHeight="1" x14ac:dyDescent="0.3">
      <c r="A49" s="47" t="s">
        <v>3</v>
      </c>
      <c r="B49" s="47"/>
      <c r="C49" s="47"/>
      <c r="D49" s="7"/>
      <c r="E49" s="7"/>
    </row>
    <row r="50" spans="1:5" s="19" customFormat="1" ht="21" customHeight="1" x14ac:dyDescent="0.3">
      <c r="A50" s="48" t="s">
        <v>37</v>
      </c>
      <c r="B50" s="48"/>
      <c r="C50" s="48"/>
      <c r="D50" s="7"/>
      <c r="E50" s="7"/>
    </row>
    <row r="52" spans="1:5" s="19" customFormat="1" ht="34.5" customHeight="1" x14ac:dyDescent="0.3">
      <c r="A52" s="7"/>
      <c r="B52" s="10" t="s">
        <v>17</v>
      </c>
      <c r="C52" s="32" t="s">
        <v>18</v>
      </c>
      <c r="D52" s="32" t="s">
        <v>19</v>
      </c>
      <c r="E52" s="7"/>
    </row>
    <row r="53" spans="1:5" s="19" customFormat="1" ht="12.75" customHeight="1" x14ac:dyDescent="0.3">
      <c r="A53" s="13"/>
      <c r="B53" s="10"/>
      <c r="C53" s="11"/>
      <c r="D53" s="11"/>
      <c r="E53" s="7"/>
    </row>
    <row r="54" spans="1:5" s="19" customFormat="1" ht="21.75" customHeight="1" x14ac:dyDescent="0.35">
      <c r="A54" s="13">
        <v>1</v>
      </c>
      <c r="B54" s="27" t="s">
        <v>33</v>
      </c>
      <c r="C54" s="25"/>
      <c r="D54" s="9">
        <v>18182</v>
      </c>
      <c r="E54" s="7"/>
    </row>
    <row r="55" spans="1:5" s="19" customFormat="1" ht="17.399999999999999" x14ac:dyDescent="0.3">
      <c r="A55" s="13">
        <v>2</v>
      </c>
      <c r="B55" s="13" t="s">
        <v>30</v>
      </c>
      <c r="C55" s="13"/>
      <c r="D55" s="43" t="s">
        <v>4</v>
      </c>
      <c r="E55" s="7"/>
    </row>
    <row r="56" spans="1:5" s="19" customFormat="1" ht="17.399999999999999" x14ac:dyDescent="0.3">
      <c r="A56" s="13"/>
      <c r="B56" s="13"/>
      <c r="C56" s="13"/>
      <c r="D56" s="38"/>
      <c r="E56" s="7"/>
    </row>
    <row r="57" spans="1:5" s="19" customFormat="1" ht="17.399999999999999" x14ac:dyDescent="0.3">
      <c r="A57" s="4"/>
      <c r="B57" s="4"/>
      <c r="C57" s="5"/>
      <c r="D57" s="4"/>
      <c r="E57" s="7"/>
    </row>
    <row r="58" spans="1:5" s="19" customFormat="1" ht="17.399999999999999" x14ac:dyDescent="0.3">
      <c r="A58" s="4"/>
      <c r="B58" s="3" t="s">
        <v>26</v>
      </c>
      <c r="C58" s="5"/>
      <c r="D58" s="4"/>
      <c r="E58" s="7"/>
    </row>
    <row r="59" spans="1:5" s="19" customFormat="1" ht="17.399999999999999" x14ac:dyDescent="0.3">
      <c r="A59" s="4"/>
      <c r="B59" s="44" t="s">
        <v>38</v>
      </c>
      <c r="C59" s="5"/>
      <c r="D59" s="4"/>
      <c r="E59" s="7"/>
    </row>
    <row r="60" spans="1:5" s="19" customFormat="1" ht="13.8" x14ac:dyDescent="0.25">
      <c r="C60" s="23"/>
      <c r="E60" s="4"/>
    </row>
    <row r="61" spans="1:5" s="19" customFormat="1" ht="15.75" customHeight="1" x14ac:dyDescent="0.25">
      <c r="A61" s="1"/>
      <c r="B61" s="1"/>
      <c r="C61" s="1"/>
      <c r="D61" s="1"/>
      <c r="E61" s="4"/>
    </row>
    <row r="62" spans="1:5" s="19" customFormat="1" ht="20.25" customHeight="1" x14ac:dyDescent="0.25">
      <c r="A62" s="1"/>
      <c r="B62" s="1"/>
      <c r="C62" s="1"/>
      <c r="D62" s="1"/>
      <c r="E62" s="4"/>
    </row>
    <row r="63" spans="1:5" s="19" customFormat="1" ht="20.25" customHeight="1" x14ac:dyDescent="0.25">
      <c r="A63" s="1"/>
      <c r="B63" s="1"/>
      <c r="C63" s="1"/>
      <c r="D63" s="1"/>
    </row>
    <row r="64" spans="1:5" s="19" customFormat="1" ht="18" customHeight="1" x14ac:dyDescent="0.25">
      <c r="A64" s="1"/>
      <c r="B64" s="1"/>
      <c r="C64" s="1"/>
      <c r="D64" s="1"/>
      <c r="E64" s="1"/>
    </row>
    <row r="65" spans="1:5" s="19" customFormat="1" x14ac:dyDescent="0.25">
      <c r="A65" s="1"/>
      <c r="B65" s="1"/>
      <c r="C65" s="1"/>
      <c r="D65" s="1"/>
      <c r="E65" s="1"/>
    </row>
    <row r="66" spans="1:5" s="19" customFormat="1" x14ac:dyDescent="0.25">
      <c r="A66" s="1"/>
      <c r="B66" s="1"/>
      <c r="C66" s="1"/>
      <c r="D66" s="1"/>
      <c r="E66" s="1"/>
    </row>
    <row r="67" spans="1:5" s="19" customFormat="1" x14ac:dyDescent="0.25">
      <c r="A67" s="1"/>
      <c r="B67" s="1"/>
      <c r="C67" s="1"/>
      <c r="D67" s="1"/>
      <c r="E67" s="1"/>
    </row>
    <row r="68" spans="1:5" s="19" customFormat="1" x14ac:dyDescent="0.25">
      <c r="A68" s="1"/>
      <c r="B68" s="1"/>
      <c r="C68" s="1"/>
      <c r="D68" s="1"/>
      <c r="E68" s="1"/>
    </row>
    <row r="69" spans="1:5" s="19" customFormat="1" x14ac:dyDescent="0.25">
      <c r="A69" s="1"/>
      <c r="B69" s="1"/>
      <c r="C69" s="1"/>
      <c r="D69" s="1"/>
      <c r="E69" s="1"/>
    </row>
    <row r="70" spans="1:5" s="19" customFormat="1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5:5" x14ac:dyDescent="0.25">
      <c r="E113" s="1"/>
    </row>
    <row r="114" spans="5:5" x14ac:dyDescent="0.25">
      <c r="E114" s="1"/>
    </row>
    <row r="115" spans="5:5" x14ac:dyDescent="0.25">
      <c r="E115" s="1"/>
    </row>
  </sheetData>
  <mergeCells count="10">
    <mergeCell ref="A49:C49"/>
    <mergeCell ref="A50:C50"/>
    <mergeCell ref="A48:C48"/>
    <mergeCell ref="A1:C1"/>
    <mergeCell ref="A2:C2"/>
    <mergeCell ref="A3:C3"/>
    <mergeCell ref="A32:C32"/>
    <mergeCell ref="A30:C30"/>
    <mergeCell ref="A31:C31"/>
    <mergeCell ref="B33:D33"/>
  </mergeCells>
  <phoneticPr fontId="4" type="noConversion"/>
  <pageMargins left="1" right="0.5" top="0.75" bottom="0.25" header="0.5" footer="0.5"/>
  <pageSetup scale="62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 Mar 2026</vt:lpstr>
    </vt:vector>
  </TitlesOfParts>
  <Company>Pan Carribean Merchant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Vaughn Hutchinson</cp:lastModifiedBy>
  <cp:lastPrinted>2026-04-30T00:23:33Z</cp:lastPrinted>
  <dcterms:created xsi:type="dcterms:W3CDTF">2002-03-21T13:41:30Z</dcterms:created>
  <dcterms:modified xsi:type="dcterms:W3CDTF">2026-06-30T18:53:21Z</dcterms:modified>
</cp:coreProperties>
</file>